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a2074e88c3c6ec96/Desktop/"/>
    </mc:Choice>
  </mc:AlternateContent>
  <xr:revisionPtr revIDLastSave="0" documentId="8_{69D019C3-44C4-4288-BD14-EF3C98E6D4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Ự TRÙ LAND SINGMAL" sheetId="5" r:id="rId1"/>
    <sheet name="DỰ TRÙ LAND DU THUYỀN SINGMAL" sheetId="4" state="hidden" r:id="rId2"/>
  </sheets>
  <definedNames>
    <definedName name="__?">#REF!</definedName>
    <definedName name="__??????">#REF!</definedName>
    <definedName name="_1">{"'Sheet1'!$L$16"}</definedName>
    <definedName name="_1_?">#REF!</definedName>
    <definedName name="_10TEÂN_HAØNG">#REF!</definedName>
    <definedName name="_11TEÂN_KHAÙCH_HAØ">#REF!</definedName>
    <definedName name="_12THAØNH_TIEÀN">#REF!</definedName>
    <definedName name="_13TRÒ_GIAÙ">#REF!</definedName>
    <definedName name="_14TRÒ_GIAÙ__VAT">#REF!</definedName>
    <definedName name="_2_??????">#REF!</definedName>
    <definedName name="_3_0DATA_DATA2_L">#REF!</definedName>
    <definedName name="_4DATA_DATA2_L">#REF!</definedName>
    <definedName name="_5MAÕ_HAØNG">#REF!</definedName>
    <definedName name="_6MAÕ_SOÁ_THUEÁ">#REF!</definedName>
    <definedName name="_7ÑÔN_GIAÙ">#REF!</definedName>
    <definedName name="_8SOÁ_CTÖØ">#REF!</definedName>
    <definedName name="_9SOÁ_LÖÔÏNG">#REF!</definedName>
    <definedName name="_a1">{"'Sheet1'!$L$16"}</definedName>
    <definedName name="_CT250">#REF!</definedName>
    <definedName name="_T01">#REF!</definedName>
    <definedName name="aP">#REF!</definedName>
    <definedName name="_xlnm.Print_Area">#REF!</definedName>
    <definedName name="_xlnm.Print_Titles">#N/A</definedName>
    <definedName name="Prticipant">{"'Sheet1'!$L$16"}</definedName>
    <definedName name="task_end">#REF!</definedName>
    <definedName name="task_progress">#REF!</definedName>
    <definedName name="task_start">#REF!</definedName>
    <definedName name="task_status">#REF!</definedName>
    <definedName name="today">#REF!</definedName>
    <definedName name="Update">#REF!</definedName>
    <definedName name="valuevx">42.314159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7" i="4" l="1"/>
  <c r="G26" i="4"/>
  <c r="G25" i="4"/>
  <c r="G24" i="4"/>
  <c r="G23" i="4"/>
  <c r="G22" i="4"/>
  <c r="G21" i="4"/>
  <c r="G20" i="4"/>
  <c r="G19" i="4"/>
  <c r="G18" i="4"/>
  <c r="G17" i="4"/>
  <c r="G16" i="4"/>
  <c r="G14" i="4"/>
  <c r="E14" i="4"/>
  <c r="G13" i="4"/>
  <c r="G11" i="4"/>
  <c r="G10" i="4"/>
  <c r="G9" i="4"/>
  <c r="G8" i="4"/>
  <c r="G7" i="4"/>
  <c r="G6" i="4"/>
  <c r="G4" i="4"/>
  <c r="G3" i="4"/>
  <c r="H20" i="5"/>
  <c r="H19" i="5"/>
  <c r="H17" i="5"/>
  <c r="H16" i="5"/>
  <c r="H15" i="5"/>
  <c r="H14" i="5"/>
  <c r="H13" i="5"/>
  <c r="H12" i="5"/>
  <c r="H11" i="5"/>
  <c r="H10" i="5"/>
  <c r="H8" i="5"/>
  <c r="F8" i="5"/>
  <c r="H7" i="5"/>
  <c r="H5" i="5"/>
  <c r="H4" i="5"/>
  <c r="H3" i="5"/>
</calcChain>
</file>

<file path=xl/sharedStrings.xml><?xml version="1.0" encoding="utf-8"?>
<sst xmlns="http://schemas.openxmlformats.org/spreadsheetml/2006/main" count="116" uniqueCount="78">
  <si>
    <t>Số ngày</t>
  </si>
  <si>
    <t>Số lần</t>
  </si>
  <si>
    <t>THÀNH TIỀN</t>
  </si>
  <si>
    <t>GHI CHÚ</t>
  </si>
  <si>
    <t>FOC</t>
  </si>
  <si>
    <t>BHDL</t>
  </si>
  <si>
    <t>CTP HDV</t>
  </si>
  <si>
    <t>TỔNG CHI PHÍ</t>
  </si>
  <si>
    <t>CHIA ĐẦU NGƯỜI</t>
  </si>
  <si>
    <t>DỰ TRÙ CÁC CHI PHÍ TOUR SING - MAL 80 khách</t>
  </si>
  <si>
    <t>CHI TIẾT</t>
  </si>
  <si>
    <t>Số lượng</t>
  </si>
  <si>
    <t>GIÁ ĐÔ</t>
  </si>
  <si>
    <t>TỈ GIÁ</t>
  </si>
  <si>
    <t>Land tour Sin - Mal 5N4D khách</t>
  </si>
  <si>
    <t>https://benthanhtourist.com/tour/du-lich-malaysia-singapore-gardens-by-the-bay-sentosa-ve-vuon-hoa-floral-fantasy-01-bua-an-bbq-dac-san-tra-suon-bak-kut-teh-5-ngay-4-dem</t>
  </si>
  <si>
    <t>Land tour Sin - Mal 5N4D TL</t>
  </si>
  <si>
    <t>Chi phí gala trên đất liền Singapore</t>
  </si>
  <si>
    <t>Venue: nhà hàng hệ thống qian xi group</t>
  </si>
  <si>
    <t>Menu + nước
(chi tiết ở hình dưới)</t>
  </si>
  <si>
    <t>bao gồm phòng riêng, sân khấu, ATAS cơ bản, screen + projector, set menu, freeflow softdrink</t>
  </si>
  <si>
    <t>Bia tiger/lon</t>
  </si>
  <si>
    <t>Tiền tip</t>
  </si>
  <si>
    <t>5$/ng/ngày</t>
  </si>
  <si>
    <t>Ăn tối trong sân bay Sin ngày về</t>
  </si>
  <si>
    <t>phát tiền để khách tự túc ăn</t>
  </si>
  <si>
    <t>VMB HCM - MAL</t>
  </si>
  <si>
    <t>VJ SGN - MAL 06:30 - 09:40</t>
  </si>
  <si>
    <t>Hành lý xách tay 7kg</t>
  </si>
  <si>
    <t>VMB SIN - HCM</t>
  </si>
  <si>
    <t>VJ SIN - SGN 16:55 - 18:05</t>
  </si>
  <si>
    <t>Hành lý kí gửi hãng VJ</t>
  </si>
  <si>
    <t>20kg khứ hồi, mua cho hãng VJ</t>
  </si>
  <si>
    <t>Mức bồi thường 2 tỉ đồng</t>
  </si>
  <si>
    <t>Sim Sin-Mal</t>
  </si>
  <si>
    <t>Sử dụng 5 ngày tại Sin-mal, không giới hạn dung lượng</t>
  </si>
  <si>
    <t>số lượng 85ng</t>
  </si>
  <si>
    <t>SỐ LƯỢNG</t>
  </si>
  <si>
    <t>ĐƠN GIÁ</t>
  </si>
  <si>
    <t>Du thuyền Sin - Mal (4n3d)
T2 hàng tuần</t>
  </si>
  <si>
    <t>Interior</t>
  </si>
  <si>
    <t>cabin</t>
  </si>
  <si>
    <t>giá cho 1 ng/cabin
số lượng cabin đáp ứng dc loại phòng interior=50 tối đa
đã bao gồm thuế, phí, tiền tip trên du thuyền</t>
  </si>
  <si>
    <t>Ocean view with bacony</t>
  </si>
  <si>
    <t>Chi phí gala trên du thuyền</t>
  </si>
  <si>
    <t>VENUE: MUSIC HALL</t>
  </si>
  <si>
    <t>sức chứa 300 khách, có 2 tầng
miễn phí sử dụng ATAS cơ bản, sân khấu
sử dụng 2 tiếng tại đây</t>
  </si>
  <si>
    <t>MENU</t>
  </si>
  <si>
    <t>người</t>
  </si>
  <si>
    <t>ăn tại Main Dining</t>
  </si>
  <si>
    <t>FREE FLOW 3H</t>
  </si>
  <si>
    <t>giờ</t>
  </si>
  <si>
    <t>25$/tiếng x 3 , có bao gồm bia</t>
  </si>
  <si>
    <t>SOUND TECH</t>
  </si>
  <si>
    <t>thêm</t>
  </si>
  <si>
    <t>LIGHT TECH</t>
  </si>
  <si>
    <t>VIDEO TECH</t>
  </si>
  <si>
    <t>STAGE</t>
  </si>
  <si>
    <t>Tiền tip ở Sing</t>
  </si>
  <si>
    <t>6$/ng/ngày</t>
  </si>
  <si>
    <t>Ăn trưa trong sân bay Sin ngày về</t>
  </si>
  <si>
    <t>VMB HN - HCM</t>
  </si>
  <si>
    <t>VJ171 HAN - SGN 11:05 - 13:15</t>
  </si>
  <si>
    <t>VN251 HAN - SGN 12:00 - 14:15</t>
  </si>
  <si>
    <t>Hành lý kí gửi 23kg</t>
  </si>
  <si>
    <t>VMB HCM - SIN</t>
  </si>
  <si>
    <t>VJ SGN - SIN 06:50 - 09:55</t>
  </si>
  <si>
    <t>Vé máy bay lượt về</t>
  </si>
  <si>
    <t>VJ SIN - HAN 14:55 - 17:25</t>
  </si>
  <si>
    <t>Khách sạn HCM</t>
  </si>
  <si>
    <t>RAMANA 4 *</t>
  </si>
  <si>
    <t>phòng</t>
  </si>
  <si>
    <t>phòng 2 người - có ăn sáng
Ramana 4 sao: https://www.ramanasaigon.com/vi/
323 Đ. Lê Văn Sỹ, Phường 13, Quận 3</t>
  </si>
  <si>
    <t xml:space="preserve">Xe 45c </t>
  </si>
  <si>
    <t>xe</t>
  </si>
  <si>
    <t>đón sân bay - khách sạn - ăn tối
tiễn sân bay</t>
  </si>
  <si>
    <t>Ăn tối HCM</t>
  </si>
  <si>
    <t>NHÀ HÀNG DÌN KÝ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</si>
</sst>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6" formatCode="_ * #,##0.00_ ;_ * \-#,##0.00_ ;_ * &quot;-&quot;??_ ;_ @_ "/>
    <numFmt numFmtId="169" formatCode="_ * #,##0_ ;_ * \-#,##0_ ;_ * &quot;-&quot;??_ ;_ @_ "/>
  </numFmts>
  <fonts count="16">
    <font>
      <sz val="11"/>
      <color theme="1"/>
      <name val="Arial"/>
      <charset val="134"/>
      <scheme val="minor"/>
    </font>
    <font>
      <sz val="14"/>
      <color rgb="FFFF0000"/>
      <name val="Arial"/>
      <charset val="134"/>
      <scheme val="minor"/>
    </font>
    <font>
      <b/>
      <sz val="20"/>
      <color rgb="FFFF0000"/>
      <name val="Arial"/>
      <charset val="134"/>
      <scheme val="minor"/>
    </font>
    <font>
      <b/>
      <sz val="11"/>
      <color theme="1"/>
      <name val="Arial"/>
      <charset val="134"/>
      <scheme val="minor"/>
    </font>
    <font>
      <u/>
      <sz val="11"/>
      <color rgb="FF0000FF"/>
      <name val="Arial"/>
      <scheme val="minor"/>
    </font>
    <font>
      <b/>
      <sz val="14"/>
      <color rgb="FFFF0000"/>
      <name val="Arial"/>
      <charset val="134"/>
      <scheme val="minor"/>
    </font>
    <font>
      <sz val="11"/>
      <color theme="1"/>
      <name val="Calibri"/>
      <charset val="134"/>
    </font>
    <font>
      <sz val="11"/>
      <color theme="0"/>
      <name val="Arial"/>
      <charset val="134"/>
      <scheme val="minor"/>
    </font>
    <font>
      <b/>
      <sz val="11"/>
      <color theme="0"/>
      <name val="Arial"/>
      <charset val="134"/>
      <scheme val="minor"/>
    </font>
    <font>
      <b/>
      <sz val="11"/>
      <name val="Arial"/>
      <charset val="134"/>
      <scheme val="minor"/>
    </font>
    <font>
      <b/>
      <sz val="11"/>
      <color rgb="FFFF0000"/>
      <name val="Arial"/>
      <charset val="134"/>
      <scheme val="minor"/>
    </font>
    <font>
      <sz val="6"/>
      <color theme="1"/>
      <name val="Arial"/>
      <charset val="134"/>
      <scheme val="minor"/>
    </font>
    <font>
      <u/>
      <sz val="11"/>
      <color rgb="FF800080"/>
      <name val="Arial"/>
      <scheme val="minor"/>
    </font>
    <font>
      <sz val="10"/>
      <color indexed="8"/>
      <name val="Times New Roman"/>
      <charset val="204"/>
    </font>
    <font>
      <sz val="11"/>
      <color indexed="8"/>
      <name val="Calibri"/>
      <charset val="163"/>
    </font>
    <font>
      <sz val="11"/>
      <color theme="1"/>
      <name val="Arial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>
      <alignment vertical="center"/>
    </xf>
    <xf numFmtId="166" fontId="1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/>
    <xf numFmtId="0" fontId="14" fillId="0" borderId="0"/>
  </cellStyleXfs>
  <cellXfs count="5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9" fontId="0" fillId="0" borderId="1" xfId="1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9" fontId="0" fillId="0" borderId="1" xfId="1" applyNumberFormat="1" applyBorder="1">
      <alignment vertical="center"/>
    </xf>
    <xf numFmtId="169" fontId="0" fillId="2" borderId="1" xfId="1" applyNumberFormat="1" applyFill="1" applyBorder="1">
      <alignment vertical="center"/>
    </xf>
    <xf numFmtId="0" fontId="3" fillId="2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169" fontId="5" fillId="0" borderId="1" xfId="1" applyNumberFormat="1" applyFont="1" applyBorder="1">
      <alignment vertical="center"/>
    </xf>
    <xf numFmtId="0" fontId="1" fillId="0" borderId="1" xfId="0" applyFont="1" applyBorder="1">
      <alignment vertical="center"/>
    </xf>
    <xf numFmtId="0" fontId="6" fillId="0" borderId="0" xfId="0" applyFont="1" applyAlignment="1"/>
    <xf numFmtId="0" fontId="7" fillId="3" borderId="1" xfId="0" applyFont="1" applyFill="1" applyBorder="1">
      <alignment vertical="center"/>
    </xf>
    <xf numFmtId="0" fontId="8" fillId="3" borderId="1" xfId="0" applyFont="1" applyFill="1" applyBorder="1" applyAlignment="1">
      <alignment horizontal="center" vertical="center"/>
    </xf>
    <xf numFmtId="169" fontId="8" fillId="3" borderId="1" xfId="1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6" fillId="0" borderId="1" xfId="0" applyFont="1" applyBorder="1" applyAlignment="1"/>
    <xf numFmtId="0" fontId="3" fillId="6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169" fontId="6" fillId="0" borderId="0" xfId="1" applyNumberFormat="1" applyFont="1" applyAlignment="1"/>
    <xf numFmtId="169" fontId="0" fillId="0" borderId="3" xfId="1" applyNumberFormat="1" applyBorder="1">
      <alignment vertical="center"/>
    </xf>
    <xf numFmtId="169" fontId="0" fillId="2" borderId="3" xfId="1" applyNumberFormat="1" applyFill="1" applyBorder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2" fillId="0" borderId="1" xfId="2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/>
    </xf>
    <xf numFmtId="0" fontId="3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5">
    <cellStyle name="Comma" xfId="1" builtinId="3"/>
    <cellStyle name="Excel Built-in Normal" xfId="4" xr:uid="{00000000-0005-0000-0000-000032000000}"/>
    <cellStyle name="Hyperlink" xfId="2" builtinId="8"/>
    <cellStyle name="Normal" xfId="0" builtinId="0"/>
    <cellStyle name="Normal 3" xfId="3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66675</xdr:colOff>
      <xdr:row>8</xdr:row>
      <xdr:rowOff>52070</xdr:rowOff>
    </xdr:from>
    <xdr:to>
      <xdr:col>10</xdr:col>
      <xdr:colOff>132080</xdr:colOff>
      <xdr:row>8</xdr:row>
      <xdr:rowOff>3441700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82325" y="3023870"/>
          <a:ext cx="4300220" cy="3389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600710</xdr:colOff>
      <xdr:row>7</xdr:row>
      <xdr:rowOff>304800</xdr:rowOff>
    </xdr:from>
    <xdr:to>
      <xdr:col>16</xdr:col>
      <xdr:colOff>85090</xdr:colOff>
      <xdr:row>8</xdr:row>
      <xdr:rowOff>3348355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141575" y="2971800"/>
          <a:ext cx="4151630" cy="33483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66675</xdr:colOff>
      <xdr:row>14</xdr:row>
      <xdr:rowOff>52070</xdr:rowOff>
    </xdr:from>
    <xdr:to>
      <xdr:col>9</xdr:col>
      <xdr:colOff>132080</xdr:colOff>
      <xdr:row>14</xdr:row>
      <xdr:rowOff>3441700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93985" y="3823970"/>
          <a:ext cx="4300220" cy="3389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600710</xdr:colOff>
      <xdr:row>13</xdr:row>
      <xdr:rowOff>304800</xdr:rowOff>
    </xdr:from>
    <xdr:to>
      <xdr:col>15</xdr:col>
      <xdr:colOff>85090</xdr:colOff>
      <xdr:row>14</xdr:row>
      <xdr:rowOff>3348355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453235" y="3771900"/>
          <a:ext cx="4151630" cy="33483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benthanhtourist.com/tour/du-lich-malaysia-singapore-gardens-by-the-bay-sentosa-ve-vuon-hoa-floral-fantasy-01-bua-an-bbq-dac-san-tra-suon-bak-kut-teh-5-ngay-4-de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O20"/>
  <sheetViews>
    <sheetView tabSelected="1" topLeftCell="A3" zoomScale="60" zoomScaleNormal="60" workbookViewId="0">
      <selection activeCell="H20" sqref="H20"/>
    </sheetView>
  </sheetViews>
  <sheetFormatPr defaultColWidth="8.75" defaultRowHeight="15"/>
  <cols>
    <col min="1" max="1" width="48.75" style="12" customWidth="1"/>
    <col min="2" max="2" width="28.25" style="12" customWidth="1"/>
    <col min="3" max="3" width="7.875" style="12" customWidth="1"/>
    <col min="4" max="4" width="7.375" style="12" customWidth="1"/>
    <col min="5" max="5" width="19.875" style="12" customWidth="1"/>
    <col min="6" max="6" width="16.875" style="12" customWidth="1"/>
    <col min="7" max="7" width="9.875" style="12"/>
    <col min="8" max="8" width="17.375" style="12" customWidth="1"/>
    <col min="9" max="9" width="51.875" style="12" customWidth="1"/>
    <col min="10" max="14" width="8.75" style="12"/>
    <col min="15" max="15" width="14.5" style="12"/>
    <col min="16" max="16384" width="8.75" style="12"/>
  </cols>
  <sheetData>
    <row r="1" spans="1:15" ht="38.1" customHeight="1">
      <c r="A1" s="34" t="s">
        <v>9</v>
      </c>
      <c r="B1" s="34"/>
      <c r="C1" s="34"/>
      <c r="D1" s="34"/>
      <c r="E1" s="34"/>
      <c r="F1" s="34"/>
      <c r="G1" s="34"/>
      <c r="H1" s="34"/>
      <c r="I1" s="34"/>
    </row>
    <row r="2" spans="1:15" ht="27" customHeight="1">
      <c r="A2" s="13"/>
      <c r="B2" s="14" t="s">
        <v>10</v>
      </c>
      <c r="C2" s="14" t="s">
        <v>0</v>
      </c>
      <c r="D2" s="14" t="s">
        <v>1</v>
      </c>
      <c r="E2" s="15" t="s">
        <v>11</v>
      </c>
      <c r="F2" s="15" t="s">
        <v>12</v>
      </c>
      <c r="G2" s="15" t="s">
        <v>13</v>
      </c>
      <c r="H2" s="15" t="s">
        <v>2</v>
      </c>
      <c r="I2" s="14" t="s">
        <v>3</v>
      </c>
    </row>
    <row r="3" spans="1:15" ht="42.75">
      <c r="A3" s="16" t="s">
        <v>14</v>
      </c>
      <c r="B3" s="17"/>
      <c r="C3" s="17">
        <v>1</v>
      </c>
      <c r="D3" s="17">
        <v>1</v>
      </c>
      <c r="E3" s="5">
        <v>80</v>
      </c>
      <c r="F3" s="6">
        <v>270</v>
      </c>
      <c r="G3" s="5">
        <v>24700</v>
      </c>
      <c r="H3" s="5">
        <f>G3*F3*E3*D3*C3</f>
        <v>533520000</v>
      </c>
      <c r="I3" s="33" t="s">
        <v>15</v>
      </c>
    </row>
    <row r="4" spans="1:15">
      <c r="A4" s="16" t="s">
        <v>16</v>
      </c>
      <c r="B4" s="17"/>
      <c r="C4" s="17">
        <v>1</v>
      </c>
      <c r="D4" s="17">
        <v>1</v>
      </c>
      <c r="E4" s="5">
        <v>2</v>
      </c>
      <c r="F4" s="6">
        <v>270</v>
      </c>
      <c r="G4" s="5">
        <v>24700</v>
      </c>
      <c r="H4" s="5">
        <f>G4*F4*E4*D4*C4</f>
        <v>13338000</v>
      </c>
      <c r="I4" s="33"/>
    </row>
    <row r="5" spans="1:15">
      <c r="A5" s="16" t="s">
        <v>4</v>
      </c>
      <c r="B5" s="29"/>
      <c r="C5" s="30">
        <v>1</v>
      </c>
      <c r="D5" s="30">
        <v>1</v>
      </c>
      <c r="E5" s="27">
        <v>4</v>
      </c>
      <c r="F5" s="28">
        <v>-270</v>
      </c>
      <c r="G5" s="27">
        <v>24700</v>
      </c>
      <c r="H5" s="5">
        <f>G5*F5*E5*D5*C5</f>
        <v>-26676000</v>
      </c>
      <c r="I5" s="33"/>
    </row>
    <row r="6" spans="1:15" ht="29.1" customHeight="1">
      <c r="A6" s="39" t="s">
        <v>17</v>
      </c>
      <c r="B6" s="35" t="s">
        <v>18</v>
      </c>
      <c r="C6" s="36"/>
      <c r="D6" s="36"/>
      <c r="E6" s="36"/>
      <c r="F6" s="36"/>
      <c r="G6" s="36"/>
      <c r="H6" s="37"/>
      <c r="I6" s="17"/>
    </row>
    <row r="7" spans="1:15" ht="28.5">
      <c r="A7" s="39"/>
      <c r="B7" s="17" t="s">
        <v>19</v>
      </c>
      <c r="C7" s="17">
        <v>1</v>
      </c>
      <c r="D7" s="17"/>
      <c r="E7" s="5">
        <v>80</v>
      </c>
      <c r="F7" s="6">
        <v>55</v>
      </c>
      <c r="G7" s="5">
        <v>24700</v>
      </c>
      <c r="H7" s="5">
        <f>F7*G7*E7*D7*C7</f>
        <v>0</v>
      </c>
      <c r="I7" s="17" t="s">
        <v>20</v>
      </c>
    </row>
    <row r="8" spans="1:15" ht="24" customHeight="1">
      <c r="A8" s="39"/>
      <c r="B8" s="17" t="s">
        <v>21</v>
      </c>
      <c r="C8" s="17">
        <v>1</v>
      </c>
      <c r="D8" s="17"/>
      <c r="E8" s="5">
        <v>80</v>
      </c>
      <c r="F8" s="6">
        <f>10*1.18</f>
        <v>11.8</v>
      </c>
      <c r="G8" s="5">
        <v>24700</v>
      </c>
      <c r="H8" s="5">
        <f>F8*G8*E8*D8*C8</f>
        <v>0</v>
      </c>
      <c r="I8" s="18"/>
    </row>
    <row r="9" spans="1:15" ht="275.10000000000002" customHeight="1">
      <c r="A9" s="39"/>
      <c r="B9" s="17"/>
      <c r="C9" s="17"/>
      <c r="D9" s="17"/>
      <c r="E9" s="5"/>
      <c r="F9" s="6"/>
      <c r="G9" s="5"/>
      <c r="H9" s="5"/>
      <c r="I9" s="17"/>
    </row>
    <row r="10" spans="1:15">
      <c r="A10" s="19" t="s">
        <v>22</v>
      </c>
      <c r="B10" s="17"/>
      <c r="C10" s="17">
        <v>5</v>
      </c>
      <c r="D10" s="17">
        <v>1</v>
      </c>
      <c r="E10" s="5">
        <v>80</v>
      </c>
      <c r="F10" s="6">
        <v>5</v>
      </c>
      <c r="G10" s="5">
        <v>24700</v>
      </c>
      <c r="H10" s="5">
        <f>F10*G10*E10*D10*C10</f>
        <v>49400000</v>
      </c>
      <c r="I10" s="20" t="s">
        <v>23</v>
      </c>
    </row>
    <row r="11" spans="1:15">
      <c r="A11" s="31" t="s">
        <v>24</v>
      </c>
      <c r="B11" s="1"/>
      <c r="C11" s="1">
        <v>1</v>
      </c>
      <c r="D11" s="1">
        <v>1</v>
      </c>
      <c r="E11" s="5">
        <v>82</v>
      </c>
      <c r="F11" s="6">
        <v>20</v>
      </c>
      <c r="G11" s="5">
        <v>24000</v>
      </c>
      <c r="H11" s="5">
        <f t="shared" ref="H11:H17" si="0">F11*G11*E11*D11*C11</f>
        <v>39360000</v>
      </c>
      <c r="I11" s="8" t="s">
        <v>25</v>
      </c>
    </row>
    <row r="12" spans="1:15">
      <c r="A12" s="7" t="s">
        <v>26</v>
      </c>
      <c r="B12" s="1" t="s">
        <v>27</v>
      </c>
      <c r="C12" s="1">
        <v>1</v>
      </c>
      <c r="D12" s="1">
        <v>1</v>
      </c>
      <c r="E12" s="5">
        <v>82</v>
      </c>
      <c r="F12" s="6">
        <v>2200000</v>
      </c>
      <c r="G12" s="5">
        <v>1</v>
      </c>
      <c r="H12" s="5">
        <f t="shared" si="0"/>
        <v>180400000</v>
      </c>
      <c r="I12" s="40" t="s">
        <v>28</v>
      </c>
    </row>
    <row r="13" spans="1:15">
      <c r="A13" s="31" t="s">
        <v>29</v>
      </c>
      <c r="B13" s="1" t="s">
        <v>30</v>
      </c>
      <c r="C13" s="1">
        <v>1</v>
      </c>
      <c r="D13" s="1">
        <v>1</v>
      </c>
      <c r="E13" s="5">
        <v>82</v>
      </c>
      <c r="F13" s="6">
        <v>2300000</v>
      </c>
      <c r="G13" s="5">
        <v>1</v>
      </c>
      <c r="H13" s="5">
        <f t="shared" si="0"/>
        <v>188600000</v>
      </c>
      <c r="I13" s="40"/>
    </row>
    <row r="14" spans="1:15">
      <c r="A14" s="32" t="s">
        <v>31</v>
      </c>
      <c r="B14" s="1"/>
      <c r="C14" s="1">
        <v>1</v>
      </c>
      <c r="D14" s="1">
        <v>2</v>
      </c>
      <c r="E14" s="5">
        <v>82</v>
      </c>
      <c r="F14" s="6">
        <v>430000</v>
      </c>
      <c r="G14" s="5">
        <v>1</v>
      </c>
      <c r="H14" s="5">
        <f t="shared" si="0"/>
        <v>70520000</v>
      </c>
      <c r="I14" s="8" t="s">
        <v>32</v>
      </c>
    </row>
    <row r="15" spans="1:15">
      <c r="A15" s="4" t="s">
        <v>5</v>
      </c>
      <c r="B15" s="1"/>
      <c r="C15" s="1">
        <v>1</v>
      </c>
      <c r="D15" s="1">
        <v>1</v>
      </c>
      <c r="E15" s="5">
        <v>82</v>
      </c>
      <c r="F15" s="5">
        <v>140000</v>
      </c>
      <c r="G15" s="5">
        <v>1</v>
      </c>
      <c r="H15" s="5">
        <f t="shared" si="0"/>
        <v>11480000</v>
      </c>
      <c r="I15" s="9" t="s">
        <v>33</v>
      </c>
      <c r="N15" s="25"/>
      <c r="O15" s="26"/>
    </row>
    <row r="16" spans="1:15">
      <c r="A16" s="4" t="s">
        <v>34</v>
      </c>
      <c r="B16" s="1"/>
      <c r="C16" s="1">
        <v>1</v>
      </c>
      <c r="D16" s="1">
        <v>1</v>
      </c>
      <c r="E16" s="5">
        <v>82</v>
      </c>
      <c r="F16" s="5">
        <v>180000</v>
      </c>
      <c r="G16" s="5"/>
      <c r="H16" s="5">
        <f t="shared" si="0"/>
        <v>0</v>
      </c>
      <c r="I16" s="9" t="s">
        <v>35</v>
      </c>
      <c r="N16" s="25"/>
      <c r="O16" s="26"/>
    </row>
    <row r="17" spans="1:9">
      <c r="A17" s="4" t="s">
        <v>6</v>
      </c>
      <c r="B17" s="1"/>
      <c r="C17" s="1">
        <v>5</v>
      </c>
      <c r="D17" s="1">
        <v>1</v>
      </c>
      <c r="E17" s="5">
        <v>2</v>
      </c>
      <c r="F17" s="5">
        <v>1500000</v>
      </c>
      <c r="G17" s="5">
        <v>1</v>
      </c>
      <c r="H17" s="5">
        <f t="shared" si="0"/>
        <v>15000000</v>
      </c>
      <c r="I17" s="23"/>
    </row>
    <row r="18" spans="1:9">
      <c r="A18" s="4"/>
      <c r="B18" s="1"/>
      <c r="C18" s="1"/>
      <c r="D18" s="1"/>
      <c r="E18" s="5"/>
      <c r="F18" s="5"/>
      <c r="G18" s="5"/>
      <c r="H18" s="5"/>
      <c r="I18" s="23"/>
    </row>
    <row r="19" spans="1:9" ht="18">
      <c r="A19" s="38" t="s">
        <v>7</v>
      </c>
      <c r="B19" s="38"/>
      <c r="C19" s="38"/>
      <c r="D19" s="38"/>
      <c r="E19" s="38"/>
      <c r="F19" s="38"/>
      <c r="G19" s="38"/>
      <c r="H19" s="10">
        <f>SUM(H3:H17)</f>
        <v>1074942000</v>
      </c>
      <c r="I19" s="11"/>
    </row>
    <row r="20" spans="1:9" ht="18">
      <c r="A20" s="38" t="s">
        <v>8</v>
      </c>
      <c r="B20" s="38"/>
      <c r="C20" s="38"/>
      <c r="D20" s="38"/>
      <c r="E20" s="38"/>
      <c r="F20" s="38"/>
      <c r="G20" s="38"/>
      <c r="H20" s="10">
        <f>H19/85</f>
        <v>12646376.4705882</v>
      </c>
      <c r="I20" s="11" t="s">
        <v>36</v>
      </c>
    </row>
  </sheetData>
  <mergeCells count="6">
    <mergeCell ref="A1:I1"/>
    <mergeCell ref="B6:H6"/>
    <mergeCell ref="A19:G19"/>
    <mergeCell ref="A20:G20"/>
    <mergeCell ref="A6:A9"/>
    <mergeCell ref="I12:I13"/>
  </mergeCells>
  <hyperlinks>
    <hyperlink ref="I3" r:id="rId1" tooltip="https://benthanhtourist.com/tour/du-lich-malaysia-singapore-gardens-by-the-bay-sentosa-ve-vuon-hoa-floral-fantasy-01-bua-an-bbq-dac-san-tra-suon-bak-kut-teh-5-ngay-4-dem" xr:uid="{00000000-0004-0000-0100-000000000000}"/>
  </hyperlinks>
  <pageMargins left="0.75" right="0.75" top="1" bottom="1" header="0.5" footer="0.5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2:N27"/>
  <sheetViews>
    <sheetView topLeftCell="A15" zoomScale="55" zoomScaleNormal="55" workbookViewId="0">
      <selection activeCell="B5" sqref="B5:G5"/>
    </sheetView>
  </sheetViews>
  <sheetFormatPr defaultColWidth="8.75" defaultRowHeight="15"/>
  <cols>
    <col min="1" max="1" width="48.75" style="12" customWidth="1"/>
    <col min="2" max="2" width="28.25" style="12" customWidth="1"/>
    <col min="3" max="3" width="19.875" style="12" customWidth="1"/>
    <col min="4" max="4" width="8.75" style="12"/>
    <col min="5" max="5" width="16.875" style="12" customWidth="1"/>
    <col min="6" max="6" width="8.75" style="12"/>
    <col min="7" max="7" width="15.25" style="12" customWidth="1"/>
    <col min="8" max="8" width="51.875" style="12" customWidth="1"/>
    <col min="9" max="13" width="8.75" style="12"/>
    <col min="14" max="14" width="14.5" style="12"/>
    <col min="15" max="16384" width="8.75" style="12"/>
  </cols>
  <sheetData>
    <row r="2" spans="1:8">
      <c r="A2" s="13"/>
      <c r="B2" s="14" t="s">
        <v>10</v>
      </c>
      <c r="C2" s="15" t="s">
        <v>37</v>
      </c>
      <c r="D2" s="15" t="s">
        <v>38</v>
      </c>
      <c r="E2" s="15" t="s">
        <v>12</v>
      </c>
      <c r="F2" s="15" t="s">
        <v>13</v>
      </c>
      <c r="G2" s="15" t="s">
        <v>2</v>
      </c>
      <c r="H2" s="14" t="s">
        <v>3</v>
      </c>
    </row>
    <row r="3" spans="1:8">
      <c r="A3" s="41" t="s">
        <v>39</v>
      </c>
      <c r="B3" s="17" t="s">
        <v>40</v>
      </c>
      <c r="C3" s="5">
        <v>50</v>
      </c>
      <c r="D3" s="3" t="s">
        <v>41</v>
      </c>
      <c r="E3" s="6">
        <v>1170</v>
      </c>
      <c r="F3" s="5">
        <v>24000</v>
      </c>
      <c r="G3" s="5">
        <f>F3*E3/2</f>
        <v>14040000</v>
      </c>
      <c r="H3" s="49" t="s">
        <v>42</v>
      </c>
    </row>
    <row r="4" spans="1:8" ht="41.1" customHeight="1">
      <c r="A4" s="42"/>
      <c r="B4" s="17" t="s">
        <v>43</v>
      </c>
      <c r="C4" s="5">
        <v>15</v>
      </c>
      <c r="D4" s="3" t="s">
        <v>41</v>
      </c>
      <c r="E4" s="6">
        <v>1254</v>
      </c>
      <c r="F4" s="5">
        <v>24000</v>
      </c>
      <c r="G4" s="5">
        <f>F4*E4/2</f>
        <v>15048000</v>
      </c>
      <c r="H4" s="49"/>
    </row>
    <row r="5" spans="1:8" ht="42.75">
      <c r="A5" s="43" t="s">
        <v>44</v>
      </c>
      <c r="B5" s="35" t="s">
        <v>45</v>
      </c>
      <c r="C5" s="36"/>
      <c r="D5" s="36"/>
      <c r="E5" s="36"/>
      <c r="F5" s="36"/>
      <c r="G5" s="37"/>
      <c r="H5" s="17" t="s">
        <v>46</v>
      </c>
    </row>
    <row r="6" spans="1:8">
      <c r="A6" s="43"/>
      <c r="B6" s="17" t="s">
        <v>47</v>
      </c>
      <c r="C6" s="5">
        <v>130</v>
      </c>
      <c r="D6" s="3" t="s">
        <v>48</v>
      </c>
      <c r="E6" s="6">
        <v>100</v>
      </c>
      <c r="F6" s="5">
        <v>24000</v>
      </c>
      <c r="G6" s="5">
        <f>E6*F6</f>
        <v>2400000</v>
      </c>
      <c r="H6" s="17" t="s">
        <v>49</v>
      </c>
    </row>
    <row r="7" spans="1:8">
      <c r="A7" s="43"/>
      <c r="B7" s="17" t="s">
        <v>50</v>
      </c>
      <c r="C7" s="5">
        <v>130</v>
      </c>
      <c r="D7" s="3" t="s">
        <v>51</v>
      </c>
      <c r="E7" s="6">
        <v>25</v>
      </c>
      <c r="F7" s="5">
        <v>24000</v>
      </c>
      <c r="G7" s="5">
        <f t="shared" ref="G7:G11" si="0">E7*F7*3</f>
        <v>1800000</v>
      </c>
      <c r="H7" s="17" t="s">
        <v>52</v>
      </c>
    </row>
    <row r="8" spans="1:8">
      <c r="A8" s="43"/>
      <c r="B8" s="17" t="s">
        <v>53</v>
      </c>
      <c r="C8" s="5">
        <v>1</v>
      </c>
      <c r="D8" s="3" t="s">
        <v>51</v>
      </c>
      <c r="E8" s="6">
        <v>75</v>
      </c>
      <c r="F8" s="5">
        <v>24000</v>
      </c>
      <c r="G8" s="5">
        <f t="shared" si="0"/>
        <v>5400000</v>
      </c>
      <c r="H8" s="17" t="s">
        <v>54</v>
      </c>
    </row>
    <row r="9" spans="1:8">
      <c r="A9" s="43"/>
      <c r="B9" s="17" t="s">
        <v>55</v>
      </c>
      <c r="C9" s="5">
        <v>1</v>
      </c>
      <c r="D9" s="3" t="s">
        <v>51</v>
      </c>
      <c r="E9" s="6">
        <v>75</v>
      </c>
      <c r="F9" s="5">
        <v>24000</v>
      </c>
      <c r="G9" s="5">
        <f t="shared" si="0"/>
        <v>5400000</v>
      </c>
      <c r="H9" s="17" t="s">
        <v>54</v>
      </c>
    </row>
    <row r="10" spans="1:8">
      <c r="A10" s="43"/>
      <c r="B10" s="17" t="s">
        <v>56</v>
      </c>
      <c r="C10" s="5">
        <v>1</v>
      </c>
      <c r="D10" s="3" t="s">
        <v>51</v>
      </c>
      <c r="E10" s="6">
        <v>100</v>
      </c>
      <c r="F10" s="5">
        <v>24000</v>
      </c>
      <c r="G10" s="5">
        <f t="shared" si="0"/>
        <v>7200000</v>
      </c>
      <c r="H10" s="17" t="s">
        <v>54</v>
      </c>
    </row>
    <row r="11" spans="1:8">
      <c r="A11" s="44"/>
      <c r="B11" s="17" t="s">
        <v>57</v>
      </c>
      <c r="C11" s="5">
        <v>1</v>
      </c>
      <c r="D11" s="3" t="s">
        <v>51</v>
      </c>
      <c r="E11" s="6">
        <v>40</v>
      </c>
      <c r="F11" s="5">
        <v>24000</v>
      </c>
      <c r="G11" s="5">
        <f t="shared" si="0"/>
        <v>2880000</v>
      </c>
      <c r="H11" s="17" t="s">
        <v>54</v>
      </c>
    </row>
    <row r="12" spans="1:8" ht="29.1" customHeight="1">
      <c r="A12" s="45" t="s">
        <v>17</v>
      </c>
      <c r="B12" s="35" t="s">
        <v>18</v>
      </c>
      <c r="C12" s="36"/>
      <c r="D12" s="36"/>
      <c r="E12" s="36"/>
      <c r="F12" s="36"/>
      <c r="G12" s="37"/>
      <c r="H12" s="17"/>
    </row>
    <row r="13" spans="1:8" ht="28.5">
      <c r="A13" s="45"/>
      <c r="B13" s="17" t="s">
        <v>19</v>
      </c>
      <c r="C13" s="5">
        <v>130</v>
      </c>
      <c r="D13" s="3" t="s">
        <v>48</v>
      </c>
      <c r="E13" s="6">
        <v>55</v>
      </c>
      <c r="F13" s="5">
        <v>24000</v>
      </c>
      <c r="G13" s="5">
        <f>E13*F13</f>
        <v>1320000</v>
      </c>
      <c r="H13" s="17" t="s">
        <v>20</v>
      </c>
    </row>
    <row r="14" spans="1:8" ht="24" customHeight="1">
      <c r="A14" s="45"/>
      <c r="B14" s="17" t="s">
        <v>21</v>
      </c>
      <c r="C14" s="5">
        <v>130</v>
      </c>
      <c r="D14" s="3" t="s">
        <v>48</v>
      </c>
      <c r="E14" s="6">
        <f>10*1.18</f>
        <v>11.8</v>
      </c>
      <c r="F14" s="5">
        <v>24000</v>
      </c>
      <c r="G14" s="5">
        <f>E14*F14</f>
        <v>283200</v>
      </c>
      <c r="H14" s="18"/>
    </row>
    <row r="15" spans="1:8" ht="275.10000000000002" customHeight="1">
      <c r="A15" s="46"/>
      <c r="B15" s="17"/>
      <c r="C15" s="5"/>
      <c r="D15" s="3"/>
      <c r="E15" s="6"/>
      <c r="F15" s="5"/>
      <c r="G15" s="5"/>
      <c r="H15" s="17"/>
    </row>
    <row r="16" spans="1:8">
      <c r="A16" s="19" t="s">
        <v>58</v>
      </c>
      <c r="B16" s="17"/>
      <c r="C16" s="5">
        <v>130</v>
      </c>
      <c r="D16" s="3" t="s">
        <v>48</v>
      </c>
      <c r="E16" s="6">
        <v>6</v>
      </c>
      <c r="F16" s="5">
        <v>24000</v>
      </c>
      <c r="G16" s="5">
        <f>F16*E16</f>
        <v>144000</v>
      </c>
      <c r="H16" s="20" t="s">
        <v>59</v>
      </c>
    </row>
    <row r="17" spans="1:14">
      <c r="A17" s="21" t="s">
        <v>60</v>
      </c>
      <c r="B17" s="1"/>
      <c r="C17" s="5">
        <v>130</v>
      </c>
      <c r="D17" s="3" t="s">
        <v>48</v>
      </c>
      <c r="E17" s="6">
        <v>20</v>
      </c>
      <c r="F17" s="5">
        <v>24000</v>
      </c>
      <c r="G17" s="5">
        <f>F17*E17</f>
        <v>480000</v>
      </c>
      <c r="H17" s="8" t="s">
        <v>25</v>
      </c>
    </row>
    <row r="18" spans="1:14">
      <c r="A18" s="47" t="s">
        <v>61</v>
      </c>
      <c r="B18" s="1" t="s">
        <v>62</v>
      </c>
      <c r="C18" s="5"/>
      <c r="D18" s="3" t="s">
        <v>48</v>
      </c>
      <c r="E18" s="6">
        <v>1400000</v>
      </c>
      <c r="F18" s="5">
        <v>1</v>
      </c>
      <c r="G18" s="5">
        <f t="shared" ref="G18:G24" si="1">F18*E18</f>
        <v>1400000</v>
      </c>
      <c r="H18" s="8"/>
    </row>
    <row r="19" spans="1:14">
      <c r="A19" s="48"/>
      <c r="B19" s="1" t="s">
        <v>63</v>
      </c>
      <c r="C19" s="5"/>
      <c r="D19" s="3" t="s">
        <v>48</v>
      </c>
      <c r="E19" s="6">
        <v>2000000</v>
      </c>
      <c r="F19" s="5">
        <v>1</v>
      </c>
      <c r="G19" s="5">
        <f t="shared" si="1"/>
        <v>2000000</v>
      </c>
      <c r="H19" s="23" t="s">
        <v>64</v>
      </c>
    </row>
    <row r="20" spans="1:14">
      <c r="A20" s="22" t="s">
        <v>65</v>
      </c>
      <c r="B20" s="1" t="s">
        <v>66</v>
      </c>
      <c r="C20" s="5"/>
      <c r="D20" s="3" t="s">
        <v>48</v>
      </c>
      <c r="E20" s="6">
        <v>2200000</v>
      </c>
      <c r="F20" s="5">
        <v>1</v>
      </c>
      <c r="G20" s="5">
        <f t="shared" si="1"/>
        <v>2200000</v>
      </c>
      <c r="H20" s="40" t="s">
        <v>28</v>
      </c>
    </row>
    <row r="21" spans="1:14">
      <c r="A21" s="24" t="s">
        <v>67</v>
      </c>
      <c r="B21" s="1" t="s">
        <v>68</v>
      </c>
      <c r="C21" s="5"/>
      <c r="D21" s="3" t="s">
        <v>48</v>
      </c>
      <c r="E21" s="6">
        <v>2300000</v>
      </c>
      <c r="F21" s="5">
        <v>1</v>
      </c>
      <c r="G21" s="5">
        <f t="shared" si="1"/>
        <v>2300000</v>
      </c>
      <c r="H21" s="40"/>
    </row>
    <row r="22" spans="1:14" ht="42.75">
      <c r="A22" s="22" t="s">
        <v>69</v>
      </c>
      <c r="B22" s="1" t="s">
        <v>70</v>
      </c>
      <c r="C22" s="5"/>
      <c r="D22" s="3" t="s">
        <v>71</v>
      </c>
      <c r="E22" s="6">
        <v>1300000</v>
      </c>
      <c r="F22" s="5">
        <v>1</v>
      </c>
      <c r="G22" s="5">
        <f t="shared" si="1"/>
        <v>1300000</v>
      </c>
      <c r="H22" s="2" t="s">
        <v>72</v>
      </c>
    </row>
    <row r="23" spans="1:14" ht="28.5">
      <c r="A23" s="22" t="s">
        <v>73</v>
      </c>
      <c r="B23" s="1"/>
      <c r="C23" s="5">
        <v>1</v>
      </c>
      <c r="D23" s="3" t="s">
        <v>74</v>
      </c>
      <c r="E23" s="6">
        <v>4500000</v>
      </c>
      <c r="F23" s="5">
        <v>1</v>
      </c>
      <c r="G23" s="5">
        <f t="shared" si="1"/>
        <v>4500000</v>
      </c>
      <c r="H23" s="2" t="s">
        <v>75</v>
      </c>
    </row>
    <row r="24" spans="1:14">
      <c r="A24" s="22" t="s">
        <v>76</v>
      </c>
      <c r="B24" s="1" t="s">
        <v>77</v>
      </c>
      <c r="C24" s="5"/>
      <c r="D24" s="3" t="s">
        <v>48</v>
      </c>
      <c r="E24" s="6">
        <v>300000</v>
      </c>
      <c r="F24" s="5">
        <v>1</v>
      </c>
      <c r="G24" s="5">
        <f t="shared" si="1"/>
        <v>300000</v>
      </c>
      <c r="H24" s="2"/>
    </row>
    <row r="25" spans="1:14">
      <c r="A25" s="4" t="s">
        <v>31</v>
      </c>
      <c r="B25" s="1"/>
      <c r="C25" s="5">
        <v>1</v>
      </c>
      <c r="D25" s="3" t="s">
        <v>48</v>
      </c>
      <c r="E25" s="6">
        <v>430000</v>
      </c>
      <c r="F25" s="5">
        <v>1</v>
      </c>
      <c r="G25" s="5">
        <f>F25*E25*C25</f>
        <v>430000</v>
      </c>
      <c r="H25" s="8" t="s">
        <v>32</v>
      </c>
    </row>
    <row r="26" spans="1:14">
      <c r="A26" s="4" t="s">
        <v>5</v>
      </c>
      <c r="B26" s="1"/>
      <c r="C26" s="5">
        <v>1</v>
      </c>
      <c r="D26" s="3" t="s">
        <v>48</v>
      </c>
      <c r="E26" s="5">
        <v>140000</v>
      </c>
      <c r="F26" s="5">
        <v>1</v>
      </c>
      <c r="G26" s="5">
        <f>F26*E26</f>
        <v>140000</v>
      </c>
      <c r="H26" s="9" t="s">
        <v>33</v>
      </c>
      <c r="M26" s="25"/>
      <c r="N26" s="26"/>
    </row>
    <row r="27" spans="1:14">
      <c r="A27" s="4" t="s">
        <v>34</v>
      </c>
      <c r="B27" s="1"/>
      <c r="C27" s="5">
        <v>1</v>
      </c>
      <c r="D27" s="3" t="s">
        <v>48</v>
      </c>
      <c r="E27" s="5">
        <v>180000</v>
      </c>
      <c r="F27" s="5">
        <v>1</v>
      </c>
      <c r="G27" s="5">
        <f>F27*E27</f>
        <v>180000</v>
      </c>
      <c r="H27" s="9" t="s">
        <v>35</v>
      </c>
      <c r="M27" s="25"/>
      <c r="N27" s="26"/>
    </row>
  </sheetData>
  <mergeCells count="8">
    <mergeCell ref="A18:A19"/>
    <mergeCell ref="H3:H4"/>
    <mergeCell ref="H20:H21"/>
    <mergeCell ref="B5:G5"/>
    <mergeCell ref="B12:G12"/>
    <mergeCell ref="A3:A4"/>
    <mergeCell ref="A5:A11"/>
    <mergeCell ref="A12:A1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DỰ TRÙ LAND SINGMAL</vt:lpstr>
      <vt:lpstr>DỰ TRÙ LAND DU THUYỀN SINGMAL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Hoang Ngọc Bích</cp:lastModifiedBy>
  <dcterms:created xsi:type="dcterms:W3CDTF">2023-03-20T09:27:00Z</dcterms:created>
  <dcterms:modified xsi:type="dcterms:W3CDTF">2025-02-20T01:30:51Z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F11626BB472B43688A8289397C71C2A6_13</vt:lpwstr>
  </property>
  <property fmtid="{D5CDD505-2E9C-101B-9397-08002B2CF9AE}" pid="3" name="KSOProductBuildVer">
    <vt:lpwstr>1033-12.2.0.19805</vt:lpwstr>
  </property>
</Properties>
</file>